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H37" i="1"/>
  <c r="H36" i="1"/>
  <c r="H35" i="1"/>
  <c r="H34" i="1"/>
  <c r="H33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E37" i="1"/>
  <c r="E36" i="1"/>
  <c r="E35" i="1"/>
  <c r="E34" i="1"/>
  <c r="E33" i="1"/>
  <c r="D37" i="1"/>
  <c r="D36" i="1"/>
  <c r="D35" i="1"/>
  <c r="D34" i="1"/>
  <c r="D33" i="1"/>
  <c r="E14" i="1" l="1"/>
  <c r="C35" i="1" l="1"/>
  <c r="C31" i="1"/>
  <c r="C27" i="1"/>
  <c r="C23" i="1"/>
  <c r="C19" i="1"/>
  <c r="C34" i="1"/>
  <c r="C30" i="1"/>
  <c r="C26" i="1"/>
  <c r="C22" i="1"/>
  <c r="G22" i="1" s="1"/>
  <c r="C18" i="1"/>
  <c r="G18" i="1" s="1"/>
  <c r="C37" i="1"/>
  <c r="C33" i="1"/>
  <c r="C29" i="1"/>
  <c r="C25" i="1"/>
  <c r="C21" i="1"/>
  <c r="G21" i="1" s="1"/>
  <c r="C36" i="1"/>
  <c r="C32" i="1"/>
  <c r="C28" i="1"/>
  <c r="C24" i="1"/>
  <c r="C20" i="1"/>
  <c r="G20" i="1" s="1"/>
  <c r="C42" i="1"/>
  <c r="E18" i="1"/>
  <c r="D18" i="1" l="1"/>
  <c r="H18" i="1"/>
  <c r="I20" i="1"/>
  <c r="E20" i="1"/>
  <c r="H20" i="1"/>
  <c r="D20" i="1"/>
  <c r="H26" i="1"/>
  <c r="D26" i="1"/>
  <c r="I26" i="1"/>
  <c r="E26" i="1"/>
  <c r="D23" i="1"/>
  <c r="I23" i="1"/>
  <c r="E23" i="1"/>
  <c r="H23" i="1"/>
  <c r="I24" i="1"/>
  <c r="E24" i="1"/>
  <c r="H24" i="1"/>
  <c r="D24" i="1"/>
  <c r="E21" i="1"/>
  <c r="H21" i="1"/>
  <c r="D21" i="1"/>
  <c r="I21" i="1"/>
  <c r="H30" i="1"/>
  <c r="D30" i="1"/>
  <c r="I30" i="1"/>
  <c r="E30" i="1"/>
  <c r="D27" i="1"/>
  <c r="I27" i="1"/>
  <c r="E27" i="1"/>
  <c r="H27" i="1"/>
  <c r="I28" i="1"/>
  <c r="E28" i="1"/>
  <c r="H28" i="1"/>
  <c r="D28" i="1"/>
  <c r="E25" i="1"/>
  <c r="H25" i="1"/>
  <c r="D25" i="1"/>
  <c r="I25" i="1"/>
  <c r="D31" i="1"/>
  <c r="I31" i="1"/>
  <c r="E31" i="1"/>
  <c r="H31" i="1"/>
  <c r="I32" i="1"/>
  <c r="E32" i="1"/>
  <c r="H32" i="1"/>
  <c r="D32" i="1"/>
  <c r="E29" i="1"/>
  <c r="H29" i="1"/>
  <c r="D29" i="1"/>
  <c r="I29" i="1"/>
  <c r="H22" i="1"/>
  <c r="D22" i="1"/>
  <c r="I22" i="1"/>
  <c r="E22" i="1"/>
  <c r="G19" i="1"/>
  <c r="D19" i="1"/>
  <c r="I19" i="1"/>
  <c r="E19" i="1"/>
  <c r="H19" i="1"/>
  <c r="I18" i="1"/>
</calcChain>
</file>

<file path=xl/sharedStrings.xml><?xml version="1.0" encoding="utf-8"?>
<sst xmlns="http://schemas.openxmlformats.org/spreadsheetml/2006/main" count="108" uniqueCount="83">
  <si>
    <t>AA Used</t>
  </si>
  <si>
    <t>Enter ABS300 from your UV reading:</t>
  </si>
  <si>
    <t>AA# from C-Term</t>
  </si>
  <si>
    <r>
      <rPr>
        <b/>
        <sz val="10"/>
        <color theme="1"/>
        <rFont val="Symbol"/>
        <family val="1"/>
        <charset val="2"/>
      </rPr>
      <t>m</t>
    </r>
    <r>
      <rPr>
        <b/>
        <sz val="10"/>
        <color theme="1"/>
        <rFont val="Calibri"/>
        <family val="2"/>
        <scheme val="minor"/>
      </rPr>
      <t>mol FMOC from UV</t>
    </r>
  </si>
  <si>
    <t>Mass HATU (2.85 eq) (mg)</t>
  </si>
  <si>
    <r>
      <t>Vol. NMP for 0.2 M (</t>
    </r>
    <r>
      <rPr>
        <b/>
        <sz val="10"/>
        <color theme="1"/>
        <rFont val="Symbol"/>
        <family val="1"/>
        <charset val="2"/>
      </rPr>
      <t>m</t>
    </r>
    <r>
      <rPr>
        <b/>
        <sz val="10"/>
        <color theme="1"/>
        <rFont val="Calibri"/>
        <family val="2"/>
        <scheme val="minor"/>
      </rPr>
      <t>L)</t>
    </r>
  </si>
  <si>
    <t>MW of AA (From Bottle) (g/mol)</t>
  </si>
  <si>
    <t>Mass FMOC AA (3.0 eq) (mg)</t>
  </si>
  <si>
    <r>
      <t>Vol. 2.0M DIEA Stock (</t>
    </r>
    <r>
      <rPr>
        <b/>
        <sz val="10"/>
        <color theme="1"/>
        <rFont val="Symbol"/>
        <family val="1"/>
        <charset val="2"/>
      </rPr>
      <t>m</t>
    </r>
    <r>
      <rPr>
        <b/>
        <sz val="10"/>
        <color theme="1"/>
        <rFont val="Calibri"/>
        <family val="2"/>
        <scheme val="minor"/>
      </rPr>
      <t>L)</t>
    </r>
  </si>
  <si>
    <t>Kaiser Test (Good or Bad)</t>
  </si>
  <si>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 xml:space="preserve">mol FMOC from deprotection: </t>
    </r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</si>
  <si>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mol</t>
    </r>
  </si>
  <si>
    <t>MW</t>
  </si>
  <si>
    <t xml:space="preserve">Vendor </t>
  </si>
  <si>
    <t>LOT #</t>
  </si>
  <si>
    <t>Bottle Opened Date</t>
  </si>
  <si>
    <t>Amino Acids Used For Synthesis</t>
  </si>
  <si>
    <t>AA Name Include Prot. Groups</t>
  </si>
  <si>
    <t>Peptide Sequence:</t>
  </si>
  <si>
    <t>Name of Researcher:</t>
  </si>
  <si>
    <t>Date Synthesis Started:</t>
  </si>
  <si>
    <t>HATU Vendor:</t>
  </si>
  <si>
    <t>LOT#</t>
  </si>
  <si>
    <t>Date Bottle Opened:</t>
  </si>
  <si>
    <t>Weight of EMPTY Vial w/ Cap:</t>
  </si>
  <si>
    <t>Weight of Vial w/ Cap and Peptide Linked Beads:</t>
  </si>
  <si>
    <t>Weight of Peptide:</t>
  </si>
  <si>
    <t>Storage location of Peptide:(Freezer in 308 or Dessicator):</t>
  </si>
  <si>
    <t>Cleavage Record</t>
  </si>
  <si>
    <t>Date</t>
  </si>
  <si>
    <t>Weight of Beads Used for Cleavage</t>
  </si>
  <si>
    <t>Weight of Final Dried Peptide</t>
  </si>
  <si>
    <t>(Enter N-term --&gt; C-Term using Single letter appreviations)</t>
  </si>
  <si>
    <r>
      <t xml:space="preserve">(10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 xml:space="preserve">L from eluate + 2990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L ethanol = 300X dilution)</t>
    </r>
  </si>
  <si>
    <t>(Will be entered in column 2 automatically)</t>
  </si>
  <si>
    <t>(This determines the equivalents of free amine)</t>
  </si>
  <si>
    <t>Beers Law Calculator for FMOC deprotection step (Turn on UV/Vis + Lamps, warm-up 30 min)</t>
  </si>
  <si>
    <t>Mass of Starting Rink Amide Resin (mg):</t>
  </si>
  <si>
    <t>ChemPep</t>
  </si>
  <si>
    <t>FMOC-Glu(OtBU)-OH</t>
  </si>
  <si>
    <t>Chempep</t>
  </si>
  <si>
    <t>E</t>
  </si>
  <si>
    <t>T</t>
  </si>
  <si>
    <t>FMOC-Thr(tBu)-OH</t>
  </si>
  <si>
    <t>K</t>
  </si>
  <si>
    <t>FMOC-Lys(Boc)-OH</t>
  </si>
  <si>
    <t>FMOC-Ile-OH</t>
  </si>
  <si>
    <t>FMOC-Trp(Boc)-OH</t>
  </si>
  <si>
    <t>FMOC-CYS(Trt)-OH</t>
  </si>
  <si>
    <t>FMOC-Asn-OH</t>
  </si>
  <si>
    <t>FMOC-Gln-OH</t>
  </si>
  <si>
    <t>FMOC-Arg(Pbf)-OH</t>
  </si>
  <si>
    <t>AA Letter</t>
  </si>
  <si>
    <t>I</t>
  </si>
  <si>
    <t>W</t>
  </si>
  <si>
    <t>C</t>
  </si>
  <si>
    <t>N</t>
  </si>
  <si>
    <t>Q</t>
  </si>
  <si>
    <t>R</t>
  </si>
  <si>
    <t>G</t>
  </si>
  <si>
    <t>FMOC-Gly-OH</t>
  </si>
  <si>
    <t>FMOC-His(Trt)-OH</t>
  </si>
  <si>
    <t>H</t>
  </si>
  <si>
    <t>P</t>
  </si>
  <si>
    <t>S</t>
  </si>
  <si>
    <t>FMOC-Ser(tBu)-OH</t>
  </si>
  <si>
    <t>V</t>
  </si>
  <si>
    <t>FMOC-Val-OH</t>
  </si>
  <si>
    <t>Y</t>
  </si>
  <si>
    <t>FMOC-Tyr(tBu)-OH</t>
  </si>
  <si>
    <t>F</t>
  </si>
  <si>
    <t>FMOC-Phe-OH</t>
  </si>
  <si>
    <t>FMOC-Pro-OH</t>
  </si>
  <si>
    <t>M</t>
  </si>
  <si>
    <t>FMOC-Met-OH</t>
  </si>
  <si>
    <t>D</t>
  </si>
  <si>
    <t>FMOC-Asp(OtBu)-OH</t>
  </si>
  <si>
    <t xml:space="preserve">A </t>
  </si>
  <si>
    <t>FMOC-Ala-OH</t>
  </si>
  <si>
    <t>L</t>
  </si>
  <si>
    <t>FMOC-Leu-OH</t>
  </si>
  <si>
    <t>Short Peptide Name (Initials followed by #):</t>
  </si>
  <si>
    <t>Notes (include dates start and stop)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</si>
</sst>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Symbol"/>
      <family val="1"/>
      <charset val="2"/>
    </font>
    <font>
      <sz val="11"/>
      <color theme="1"/>
      <name val="Symbol"/>
      <family val="1"/>
      <charset val="2"/>
    </font>
    <font>
      <b/>
      <sz val="11"/>
      <color theme="1"/>
      <name val="Symbol"/>
      <family val="1"/>
      <charset val="2"/>
    </font>
    <font>
      <sz val="11"/>
      <color rgb="FF000000"/>
      <name val="Courier New"/>
      <family val="3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/>
    <xf numFmtId="2" fontId="0" fillId="0" borderId="5" xfId="0" applyNumberFormat="1" applyBorder="1"/>
    <xf numFmtId="2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0" fillId="0" borderId="0" xfId="0" applyBorder="1"/>
    <xf numFmtId="2" fontId="0" fillId="0" borderId="0" xfId="0" applyNumberFormat="1" applyBorder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/>
    <xf numFmtId="0" fontId="1" fillId="0" borderId="5" xfId="0" applyFont="1" applyBorder="1"/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9" xfId="0" applyBorder="1"/>
    <xf numFmtId="2" fontId="4" fillId="0" borderId="4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14" fontId="0" fillId="0" borderId="5" xfId="0" applyNumberFormat="1" applyBorder="1"/>
    <xf numFmtId="0" fontId="7" fillId="0" borderId="6" xfId="0" applyFont="1" applyBorder="1"/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" fontId="0" fillId="0" borderId="5" xfId="0" applyNumberForma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5" xfId="0" applyFont="1" applyFill="1" applyBorder="1"/>
    <xf numFmtId="0" fontId="0" fillId="0" borderId="5" xfId="0" applyFill="1" applyBorder="1"/>
    <xf numFmtId="1" fontId="0" fillId="0" borderId="5" xfId="0" applyNumberFormat="1" applyFill="1" applyBorder="1"/>
    <xf numFmtId="0" fontId="10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M18" sqref="M18"/>
    </sheetView>
  </sheetViews>
  <sheetFormatPr defaultRowHeight="15" x14ac:dyDescent="0.25"/>
  <cols>
    <col min="2" max="2" width="19.42578125" customWidth="1"/>
    <col min="4" max="4" width="12" bestFit="1" customWidth="1"/>
    <col min="5" max="5" width="12.85546875" customWidth="1"/>
    <col min="6" max="6" width="11" customWidth="1"/>
    <col min="8" max="8" width="10.7109375" bestFit="1" customWidth="1"/>
    <col min="9" max="9" width="10.140625" bestFit="1" customWidth="1"/>
    <col min="11" max="11" width="27.7109375" customWidth="1"/>
  </cols>
  <sheetData>
    <row r="1" spans="1:11" x14ac:dyDescent="0.25">
      <c r="A1" s="12" t="s">
        <v>81</v>
      </c>
    </row>
    <row r="2" spans="1:11" x14ac:dyDescent="0.25">
      <c r="A2" s="12" t="s">
        <v>18</v>
      </c>
      <c r="C2" s="26"/>
      <c r="D2" s="17"/>
      <c r="E2" s="17"/>
      <c r="F2" s="17"/>
      <c r="G2" s="17"/>
      <c r="H2" s="18"/>
      <c r="I2" s="17"/>
      <c r="J2" s="17"/>
      <c r="K2" s="18"/>
    </row>
    <row r="3" spans="1:11" x14ac:dyDescent="0.25">
      <c r="A3" s="12"/>
      <c r="C3" s="8" t="s">
        <v>32</v>
      </c>
      <c r="D3" s="8"/>
      <c r="E3" s="8"/>
      <c r="F3" s="8"/>
      <c r="G3" s="8"/>
      <c r="H3" s="8"/>
    </row>
    <row r="4" spans="1:11" x14ac:dyDescent="0.25">
      <c r="A4" s="12"/>
      <c r="C4" s="8"/>
      <c r="D4" s="22"/>
      <c r="E4" s="22"/>
      <c r="F4" s="22"/>
      <c r="G4" s="22"/>
      <c r="H4" s="22"/>
    </row>
    <row r="5" spans="1:11" x14ac:dyDescent="0.25">
      <c r="A5" s="12" t="s">
        <v>19</v>
      </c>
      <c r="D5" s="16"/>
      <c r="E5" s="17"/>
      <c r="F5" s="17"/>
      <c r="G5" s="17"/>
      <c r="H5" s="18"/>
    </row>
    <row r="6" spans="1:11" x14ac:dyDescent="0.25">
      <c r="A6" s="12" t="s">
        <v>20</v>
      </c>
      <c r="D6" s="25"/>
    </row>
    <row r="7" spans="1:11" x14ac:dyDescent="0.25">
      <c r="A7" s="12" t="s">
        <v>21</v>
      </c>
      <c r="C7" s="4" t="s">
        <v>38</v>
      </c>
      <c r="D7" t="s">
        <v>22</v>
      </c>
      <c r="E7" s="4"/>
      <c r="F7" t="s">
        <v>23</v>
      </c>
      <c r="H7" s="25"/>
    </row>
    <row r="8" spans="1:11" x14ac:dyDescent="0.25">
      <c r="A8" s="12" t="s">
        <v>37</v>
      </c>
      <c r="E8" s="4"/>
    </row>
    <row r="10" spans="1:11" x14ac:dyDescent="0.25">
      <c r="A10" s="12" t="s">
        <v>36</v>
      </c>
    </row>
    <row r="11" spans="1:11" x14ac:dyDescent="0.25">
      <c r="A11" s="12" t="s">
        <v>1</v>
      </c>
      <c r="E11" s="4"/>
      <c r="F11" s="8"/>
    </row>
    <row r="12" spans="1:11" x14ac:dyDescent="0.25">
      <c r="A12" t="s">
        <v>33</v>
      </c>
    </row>
    <row r="14" spans="1:11" x14ac:dyDescent="0.25">
      <c r="A14" s="12" t="s">
        <v>10</v>
      </c>
      <c r="E14" s="5">
        <f>E11/7800*300/1000*1000000</f>
        <v>0</v>
      </c>
      <c r="F14" s="9" t="s">
        <v>11</v>
      </c>
      <c r="G14" s="12" t="s">
        <v>34</v>
      </c>
    </row>
    <row r="15" spans="1:11" x14ac:dyDescent="0.25">
      <c r="G15" t="s">
        <v>35</v>
      </c>
    </row>
    <row r="16" spans="1:11" ht="15.75" thickBot="1" x14ac:dyDescent="0.3"/>
    <row r="17" spans="1:11" ht="57.75" customHeight="1" thickBot="1" x14ac:dyDescent="0.3">
      <c r="A17" s="10" t="s">
        <v>2</v>
      </c>
      <c r="B17" s="11" t="s">
        <v>0</v>
      </c>
      <c r="C17" s="11" t="s">
        <v>3</v>
      </c>
      <c r="D17" s="11" t="s">
        <v>4</v>
      </c>
      <c r="E17" s="11" t="s">
        <v>5</v>
      </c>
      <c r="F17" s="11" t="s">
        <v>6</v>
      </c>
      <c r="G17" s="11" t="s">
        <v>7</v>
      </c>
      <c r="H17" s="11" t="s">
        <v>5</v>
      </c>
      <c r="I17" s="11" t="s">
        <v>8</v>
      </c>
      <c r="J17" s="11" t="s">
        <v>9</v>
      </c>
      <c r="K17" s="11" t="s">
        <v>82</v>
      </c>
    </row>
    <row r="18" spans="1:11" ht="16.5" thickBot="1" x14ac:dyDescent="0.3">
      <c r="A18" s="1">
        <v>1</v>
      </c>
      <c r="B18" s="35" t="s">
        <v>41</v>
      </c>
      <c r="C18" s="23">
        <f>E14</f>
        <v>0</v>
      </c>
      <c r="D18" s="6">
        <f>C18/1000000*2.85*1000*380.2</f>
        <v>0</v>
      </c>
      <c r="E18" s="7">
        <f>C18/1000000*2.85*1000/0.2*1000</f>
        <v>0</v>
      </c>
      <c r="F18" s="4"/>
      <c r="G18" s="6">
        <f>C18/1000000*3*F18*1000</f>
        <v>0</v>
      </c>
      <c r="H18" s="7">
        <f>C18/1000000*3*1000/0.2*1000</f>
        <v>0</v>
      </c>
      <c r="I18" s="7">
        <f>C18*5.7/1000000*1000/2*1000</f>
        <v>0</v>
      </c>
      <c r="J18" s="3"/>
      <c r="K18" s="28"/>
    </row>
    <row r="19" spans="1:11" ht="16.5" thickBot="1" x14ac:dyDescent="0.3">
      <c r="A19" s="1">
        <v>2</v>
      </c>
      <c r="B19" s="35" t="s">
        <v>42</v>
      </c>
      <c r="C19" s="24">
        <f>E14</f>
        <v>0</v>
      </c>
      <c r="D19" s="6">
        <f t="shared" ref="D19:D37" si="0">C19/1000000*2.85*1000*380.2</f>
        <v>0</v>
      </c>
      <c r="E19" s="7">
        <f t="shared" ref="E19:E37" si="1">C19/1000000*2.85*1000/0.2*1000</f>
        <v>0</v>
      </c>
      <c r="F19" s="4"/>
      <c r="G19" s="6">
        <f>C19/1000000*3*F19*1000</f>
        <v>0</v>
      </c>
      <c r="H19" s="7">
        <f t="shared" ref="H19:H37" si="2">C19/1000000*3*1000/0.2*1000</f>
        <v>0</v>
      </c>
      <c r="I19" s="7">
        <f t="shared" ref="I19:I37" si="3">C19*5.7/1000000*1000/2*1000</f>
        <v>0</v>
      </c>
      <c r="J19" s="2"/>
      <c r="K19" s="27"/>
    </row>
    <row r="20" spans="1:11" ht="16.5" thickBot="1" x14ac:dyDescent="0.3">
      <c r="A20" s="1">
        <v>3</v>
      </c>
      <c r="B20" s="35" t="s">
        <v>44</v>
      </c>
      <c r="C20" s="24">
        <f>E14</f>
        <v>0</v>
      </c>
      <c r="D20" s="6">
        <f t="shared" si="0"/>
        <v>0</v>
      </c>
      <c r="E20" s="7">
        <f t="shared" si="1"/>
        <v>0</v>
      </c>
      <c r="F20" s="4"/>
      <c r="G20" s="6">
        <f>C20/1000000*3*F20*1000</f>
        <v>0</v>
      </c>
      <c r="H20" s="7">
        <f t="shared" si="2"/>
        <v>0</v>
      </c>
      <c r="I20" s="7">
        <f t="shared" si="3"/>
        <v>0</v>
      </c>
      <c r="J20" s="2"/>
      <c r="K20" s="2"/>
    </row>
    <row r="21" spans="1:11" ht="16.5" thickBot="1" x14ac:dyDescent="0.3">
      <c r="A21" s="1">
        <v>4</v>
      </c>
      <c r="B21" s="35" t="s">
        <v>53</v>
      </c>
      <c r="C21" s="24">
        <f>E14</f>
        <v>0</v>
      </c>
      <c r="D21" s="6">
        <f t="shared" si="0"/>
        <v>0</v>
      </c>
      <c r="E21" s="7">
        <f t="shared" si="1"/>
        <v>0</v>
      </c>
      <c r="F21" s="4"/>
      <c r="G21" s="6">
        <f>C21/1000000*3*F21*1000</f>
        <v>0</v>
      </c>
      <c r="H21" s="7">
        <f t="shared" si="2"/>
        <v>0</v>
      </c>
      <c r="I21" s="7">
        <f t="shared" si="3"/>
        <v>0</v>
      </c>
      <c r="J21" s="2"/>
      <c r="K21" s="2"/>
    </row>
    <row r="22" spans="1:11" ht="16.5" thickBot="1" x14ac:dyDescent="0.3">
      <c r="A22" s="1">
        <v>5</v>
      </c>
      <c r="B22" s="35" t="s">
        <v>54</v>
      </c>
      <c r="C22" s="24">
        <f>E14</f>
        <v>0</v>
      </c>
      <c r="D22" s="6">
        <f t="shared" si="0"/>
        <v>0</v>
      </c>
      <c r="E22" s="7">
        <f t="shared" si="1"/>
        <v>0</v>
      </c>
      <c r="F22" s="4"/>
      <c r="G22" s="6">
        <f>C22/1000000*3*F22*1000</f>
        <v>0</v>
      </c>
      <c r="H22" s="7">
        <f t="shared" si="2"/>
        <v>0</v>
      </c>
      <c r="I22" s="7">
        <f t="shared" si="3"/>
        <v>0</v>
      </c>
      <c r="J22" s="2"/>
      <c r="K22" s="2"/>
    </row>
    <row r="23" spans="1:11" ht="16.5" thickBot="1" x14ac:dyDescent="0.3">
      <c r="A23" s="1">
        <v>6</v>
      </c>
      <c r="B23" s="35"/>
      <c r="C23" s="24">
        <f>E14</f>
        <v>0</v>
      </c>
      <c r="D23" s="6">
        <f t="shared" si="0"/>
        <v>0</v>
      </c>
      <c r="E23" s="7">
        <f t="shared" si="1"/>
        <v>0</v>
      </c>
      <c r="F23" s="2"/>
      <c r="G23" s="6">
        <f t="shared" ref="G23:G37" si="4">C23/1000000*3*F23*1000</f>
        <v>0</v>
      </c>
      <c r="H23" s="7">
        <f t="shared" si="2"/>
        <v>0</v>
      </c>
      <c r="I23" s="7">
        <f t="shared" si="3"/>
        <v>0</v>
      </c>
      <c r="J23" s="2"/>
      <c r="K23" s="2"/>
    </row>
    <row r="24" spans="1:11" ht="16.5" thickBot="1" x14ac:dyDescent="0.3">
      <c r="A24" s="1">
        <v>7</v>
      </c>
      <c r="B24" s="35"/>
      <c r="C24" s="24">
        <f>E14</f>
        <v>0</v>
      </c>
      <c r="D24" s="6">
        <f t="shared" si="0"/>
        <v>0</v>
      </c>
      <c r="E24" s="7">
        <f t="shared" si="1"/>
        <v>0</v>
      </c>
      <c r="F24" s="2"/>
      <c r="G24" s="6">
        <f t="shared" si="4"/>
        <v>0</v>
      </c>
      <c r="H24" s="7">
        <f t="shared" si="2"/>
        <v>0</v>
      </c>
      <c r="I24" s="7">
        <f t="shared" si="3"/>
        <v>0</v>
      </c>
      <c r="J24" s="2"/>
      <c r="K24" s="2"/>
    </row>
    <row r="25" spans="1:11" ht="16.5" thickBot="1" x14ac:dyDescent="0.3">
      <c r="A25" s="1">
        <v>8</v>
      </c>
      <c r="B25" s="35"/>
      <c r="C25" s="24">
        <f>E14</f>
        <v>0</v>
      </c>
      <c r="D25" s="6">
        <f t="shared" si="0"/>
        <v>0</v>
      </c>
      <c r="E25" s="7">
        <f t="shared" si="1"/>
        <v>0</v>
      </c>
      <c r="F25" s="2"/>
      <c r="G25" s="6">
        <f t="shared" si="4"/>
        <v>0</v>
      </c>
      <c r="H25" s="7">
        <f t="shared" si="2"/>
        <v>0</v>
      </c>
      <c r="I25" s="7">
        <f t="shared" si="3"/>
        <v>0</v>
      </c>
      <c r="J25" s="2"/>
      <c r="K25" s="2"/>
    </row>
    <row r="26" spans="1:11" ht="16.5" thickBot="1" x14ac:dyDescent="0.3">
      <c r="A26" s="1">
        <v>9</v>
      </c>
      <c r="B26" s="35"/>
      <c r="C26" s="24">
        <f>E14</f>
        <v>0</v>
      </c>
      <c r="D26" s="6">
        <f t="shared" si="0"/>
        <v>0</v>
      </c>
      <c r="E26" s="7">
        <f t="shared" si="1"/>
        <v>0</v>
      </c>
      <c r="F26" s="2"/>
      <c r="G26" s="6">
        <f t="shared" si="4"/>
        <v>0</v>
      </c>
      <c r="H26" s="7">
        <f t="shared" si="2"/>
        <v>0</v>
      </c>
      <c r="I26" s="7">
        <f t="shared" si="3"/>
        <v>0</v>
      </c>
      <c r="J26" s="2"/>
      <c r="K26" s="2"/>
    </row>
    <row r="27" spans="1:11" ht="16.5" thickBot="1" x14ac:dyDescent="0.3">
      <c r="A27" s="1">
        <v>10</v>
      </c>
      <c r="B27" s="35"/>
      <c r="C27" s="24">
        <f>E14</f>
        <v>0</v>
      </c>
      <c r="D27" s="6">
        <f t="shared" si="0"/>
        <v>0</v>
      </c>
      <c r="E27" s="7">
        <f t="shared" si="1"/>
        <v>0</v>
      </c>
      <c r="F27" s="2"/>
      <c r="G27" s="6">
        <f t="shared" si="4"/>
        <v>0</v>
      </c>
      <c r="H27" s="7">
        <f t="shared" si="2"/>
        <v>0</v>
      </c>
      <c r="I27" s="7">
        <f t="shared" si="3"/>
        <v>0</v>
      </c>
      <c r="J27" s="2"/>
      <c r="K27" s="2"/>
    </row>
    <row r="28" spans="1:11" ht="16.5" thickBot="1" x14ac:dyDescent="0.3">
      <c r="A28" s="1">
        <v>11</v>
      </c>
      <c r="B28" s="35"/>
      <c r="C28" s="24">
        <f>E14</f>
        <v>0</v>
      </c>
      <c r="D28" s="6">
        <f t="shared" si="0"/>
        <v>0</v>
      </c>
      <c r="E28" s="7">
        <f t="shared" si="1"/>
        <v>0</v>
      </c>
      <c r="F28" s="2"/>
      <c r="G28" s="6">
        <f t="shared" si="4"/>
        <v>0</v>
      </c>
      <c r="H28" s="7">
        <f t="shared" si="2"/>
        <v>0</v>
      </c>
      <c r="I28" s="7">
        <f t="shared" si="3"/>
        <v>0</v>
      </c>
      <c r="J28" s="2"/>
      <c r="K28" s="2"/>
    </row>
    <row r="29" spans="1:11" ht="16.5" thickBot="1" x14ac:dyDescent="0.3">
      <c r="A29" s="1">
        <v>12</v>
      </c>
      <c r="B29" s="35"/>
      <c r="C29" s="24">
        <f>E14</f>
        <v>0</v>
      </c>
      <c r="D29" s="6">
        <f t="shared" si="0"/>
        <v>0</v>
      </c>
      <c r="E29" s="7">
        <f t="shared" si="1"/>
        <v>0</v>
      </c>
      <c r="F29" s="2"/>
      <c r="G29" s="6">
        <f t="shared" si="4"/>
        <v>0</v>
      </c>
      <c r="H29" s="7">
        <f t="shared" si="2"/>
        <v>0</v>
      </c>
      <c r="I29" s="7">
        <f t="shared" si="3"/>
        <v>0</v>
      </c>
      <c r="J29" s="2"/>
      <c r="K29" s="2"/>
    </row>
    <row r="30" spans="1:11" ht="16.5" thickBot="1" x14ac:dyDescent="0.3">
      <c r="A30" s="1">
        <v>13</v>
      </c>
      <c r="B30" s="35"/>
      <c r="C30" s="24">
        <f>E14</f>
        <v>0</v>
      </c>
      <c r="D30" s="6">
        <f t="shared" si="0"/>
        <v>0</v>
      </c>
      <c r="E30" s="7">
        <f t="shared" si="1"/>
        <v>0</v>
      </c>
      <c r="F30" s="2"/>
      <c r="G30" s="6">
        <f t="shared" si="4"/>
        <v>0</v>
      </c>
      <c r="H30" s="7">
        <f t="shared" si="2"/>
        <v>0</v>
      </c>
      <c r="I30" s="7">
        <f t="shared" si="3"/>
        <v>0</v>
      </c>
      <c r="J30" s="2"/>
      <c r="K30" s="2"/>
    </row>
    <row r="31" spans="1:11" ht="16.5" thickBot="1" x14ac:dyDescent="0.3">
      <c r="A31" s="1">
        <v>14</v>
      </c>
      <c r="B31" s="35"/>
      <c r="C31" s="24">
        <f>E14</f>
        <v>0</v>
      </c>
      <c r="D31" s="6">
        <f t="shared" si="0"/>
        <v>0</v>
      </c>
      <c r="E31" s="7">
        <f t="shared" si="1"/>
        <v>0</v>
      </c>
      <c r="F31" s="2"/>
      <c r="G31" s="6">
        <f t="shared" si="4"/>
        <v>0</v>
      </c>
      <c r="H31" s="7">
        <f t="shared" si="2"/>
        <v>0</v>
      </c>
      <c r="I31" s="7">
        <f t="shared" si="3"/>
        <v>0</v>
      </c>
      <c r="J31" s="2"/>
      <c r="K31" s="2"/>
    </row>
    <row r="32" spans="1:11" ht="16.5" thickBot="1" x14ac:dyDescent="0.3">
      <c r="A32" s="1">
        <v>15</v>
      </c>
      <c r="B32" s="35"/>
      <c r="C32" s="24">
        <f>E14</f>
        <v>0</v>
      </c>
      <c r="D32" s="6">
        <f t="shared" si="0"/>
        <v>0</v>
      </c>
      <c r="E32" s="7">
        <f t="shared" si="1"/>
        <v>0</v>
      </c>
      <c r="F32" s="2"/>
      <c r="G32" s="6">
        <f t="shared" si="4"/>
        <v>0</v>
      </c>
      <c r="H32" s="7">
        <f t="shared" si="2"/>
        <v>0</v>
      </c>
      <c r="I32" s="7">
        <f t="shared" si="3"/>
        <v>0</v>
      </c>
      <c r="J32" s="2"/>
      <c r="K32" s="2"/>
    </row>
    <row r="33" spans="1:11" ht="16.5" thickBot="1" x14ac:dyDescent="0.3">
      <c r="A33" s="1">
        <v>16</v>
      </c>
      <c r="B33" s="35"/>
      <c r="C33" s="24">
        <f>E14</f>
        <v>0</v>
      </c>
      <c r="D33" s="6">
        <f t="shared" si="0"/>
        <v>0</v>
      </c>
      <c r="E33" s="7">
        <f t="shared" si="1"/>
        <v>0</v>
      </c>
      <c r="F33" s="2"/>
      <c r="G33" s="6">
        <f t="shared" si="4"/>
        <v>0</v>
      </c>
      <c r="H33" s="7">
        <f t="shared" si="2"/>
        <v>0</v>
      </c>
      <c r="I33" s="7">
        <f t="shared" si="3"/>
        <v>0</v>
      </c>
      <c r="J33" s="2"/>
      <c r="K33" s="2"/>
    </row>
    <row r="34" spans="1:11" ht="16.5" thickBot="1" x14ac:dyDescent="0.3">
      <c r="A34" s="1">
        <v>17</v>
      </c>
      <c r="B34" s="35"/>
      <c r="C34" s="24">
        <f>E14</f>
        <v>0</v>
      </c>
      <c r="D34" s="6">
        <f t="shared" si="0"/>
        <v>0</v>
      </c>
      <c r="E34" s="7">
        <f t="shared" si="1"/>
        <v>0</v>
      </c>
      <c r="F34" s="2"/>
      <c r="G34" s="6">
        <f t="shared" si="4"/>
        <v>0</v>
      </c>
      <c r="H34" s="7">
        <f t="shared" si="2"/>
        <v>0</v>
      </c>
      <c r="I34" s="7">
        <f t="shared" si="3"/>
        <v>0</v>
      </c>
      <c r="J34" s="2"/>
      <c r="K34" s="2"/>
    </row>
    <row r="35" spans="1:11" ht="16.5" thickBot="1" x14ac:dyDescent="0.3">
      <c r="A35" s="1">
        <v>18</v>
      </c>
      <c r="B35" s="35"/>
      <c r="C35" s="24">
        <f>E14</f>
        <v>0</v>
      </c>
      <c r="D35" s="6">
        <f t="shared" si="0"/>
        <v>0</v>
      </c>
      <c r="E35" s="7">
        <f t="shared" si="1"/>
        <v>0</v>
      </c>
      <c r="F35" s="2"/>
      <c r="G35" s="6">
        <f t="shared" si="4"/>
        <v>0</v>
      </c>
      <c r="H35" s="7">
        <f t="shared" si="2"/>
        <v>0</v>
      </c>
      <c r="I35" s="7">
        <f t="shared" si="3"/>
        <v>0</v>
      </c>
      <c r="J35" s="2"/>
      <c r="K35" s="2"/>
    </row>
    <row r="36" spans="1:11" ht="16.5" thickBot="1" x14ac:dyDescent="0.3">
      <c r="A36" s="1">
        <v>19</v>
      </c>
      <c r="B36" s="35"/>
      <c r="C36" s="24">
        <f>E14</f>
        <v>0</v>
      </c>
      <c r="D36" s="6">
        <f t="shared" si="0"/>
        <v>0</v>
      </c>
      <c r="E36" s="7">
        <f t="shared" si="1"/>
        <v>0</v>
      </c>
      <c r="F36" s="2"/>
      <c r="G36" s="6">
        <f t="shared" si="4"/>
        <v>0</v>
      </c>
      <c r="H36" s="7">
        <f t="shared" si="2"/>
        <v>0</v>
      </c>
      <c r="I36" s="7">
        <f t="shared" si="3"/>
        <v>0</v>
      </c>
      <c r="J36" s="2"/>
      <c r="K36" s="2"/>
    </row>
    <row r="37" spans="1:11" ht="16.5" thickBot="1" x14ac:dyDescent="0.3">
      <c r="A37" s="1">
        <v>20</v>
      </c>
      <c r="B37" s="35"/>
      <c r="C37" s="24">
        <f>E14</f>
        <v>0</v>
      </c>
      <c r="D37" s="6">
        <f t="shared" si="0"/>
        <v>0</v>
      </c>
      <c r="E37" s="7">
        <f t="shared" si="1"/>
        <v>0</v>
      </c>
      <c r="F37" s="2"/>
      <c r="G37" s="6">
        <f t="shared" si="4"/>
        <v>0</v>
      </c>
      <c r="H37" s="7">
        <f t="shared" si="2"/>
        <v>0</v>
      </c>
      <c r="I37" s="7">
        <f t="shared" si="3"/>
        <v>0</v>
      </c>
      <c r="J37" s="2"/>
      <c r="K37" s="2"/>
    </row>
    <row r="38" spans="1:11" ht="16.5" thickBot="1" x14ac:dyDescent="0.3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5.75" x14ac:dyDescent="0.25">
      <c r="A40" s="12" t="s">
        <v>24</v>
      </c>
      <c r="B40" s="14"/>
      <c r="C40" s="14"/>
      <c r="D40" s="15"/>
      <c r="E40" s="14"/>
      <c r="F40" s="14"/>
      <c r="G40" s="14"/>
      <c r="H40" s="14"/>
      <c r="I40" s="14"/>
      <c r="J40" s="14"/>
      <c r="K40" s="14"/>
    </row>
    <row r="41" spans="1:11" ht="15.75" x14ac:dyDescent="0.25">
      <c r="A41" s="12" t="s">
        <v>25</v>
      </c>
      <c r="B41" s="14"/>
      <c r="C41" s="14"/>
      <c r="D41" s="14"/>
      <c r="E41" s="14"/>
      <c r="F41" s="15"/>
      <c r="G41" s="14"/>
      <c r="H41" s="14"/>
      <c r="I41" s="14"/>
      <c r="J41" s="14"/>
      <c r="K41" s="14"/>
    </row>
    <row r="42" spans="1:11" ht="15.75" x14ac:dyDescent="0.25">
      <c r="A42" s="12" t="s">
        <v>26</v>
      </c>
      <c r="B42" s="14"/>
      <c r="C42" s="15">
        <f>F41-D40</f>
        <v>0</v>
      </c>
      <c r="D42" s="14"/>
      <c r="E42" s="14"/>
      <c r="F42" s="14"/>
      <c r="G42" s="14"/>
      <c r="H42" s="14"/>
      <c r="I42" s="14"/>
      <c r="J42" s="14"/>
      <c r="K42" s="14"/>
    </row>
    <row r="43" spans="1:11" ht="15.75" x14ac:dyDescent="0.25">
      <c r="A43" s="12" t="s">
        <v>27</v>
      </c>
      <c r="B43" s="14"/>
      <c r="C43" s="14"/>
      <c r="D43" s="14"/>
      <c r="E43" s="14"/>
      <c r="F43" s="14"/>
      <c r="G43" s="19"/>
      <c r="H43" s="20"/>
      <c r="I43" s="21"/>
      <c r="J43" s="14"/>
      <c r="K43" s="14"/>
    </row>
    <row r="45" spans="1:11" x14ac:dyDescent="0.25">
      <c r="A45" s="12" t="s">
        <v>16</v>
      </c>
    </row>
    <row r="46" spans="1:11" s="12" customFormat="1" ht="60" customHeight="1" x14ac:dyDescent="0.25">
      <c r="A46" s="12" t="s">
        <v>52</v>
      </c>
      <c r="B46" s="30" t="s">
        <v>17</v>
      </c>
      <c r="C46" s="31" t="s">
        <v>13</v>
      </c>
      <c r="D46" s="31" t="s">
        <v>12</v>
      </c>
      <c r="E46" s="31" t="s">
        <v>14</v>
      </c>
      <c r="F46" s="31" t="s">
        <v>15</v>
      </c>
      <c r="G46" s="31"/>
    </row>
    <row r="47" spans="1:11" x14ac:dyDescent="0.25">
      <c r="A47" s="32" t="s">
        <v>77</v>
      </c>
      <c r="B47" s="4" t="s">
        <v>78</v>
      </c>
      <c r="C47" s="4" t="s">
        <v>40</v>
      </c>
      <c r="D47" s="4">
        <v>311.35000000000002</v>
      </c>
      <c r="E47" s="4">
        <v>15030935001</v>
      </c>
      <c r="F47" s="4"/>
      <c r="G47" s="4"/>
    </row>
    <row r="48" spans="1:11" x14ac:dyDescent="0.25">
      <c r="A48" s="13" t="s">
        <v>55</v>
      </c>
      <c r="B48" s="4" t="s">
        <v>48</v>
      </c>
      <c r="C48" s="4" t="s">
        <v>40</v>
      </c>
      <c r="D48" s="4">
        <v>585.75</v>
      </c>
      <c r="E48" s="29">
        <v>14052535202</v>
      </c>
      <c r="F48" s="4"/>
      <c r="G48" s="4"/>
    </row>
    <row r="49" spans="1:7" x14ac:dyDescent="0.25">
      <c r="A49" s="13" t="s">
        <v>75</v>
      </c>
      <c r="B49" s="33" t="s">
        <v>76</v>
      </c>
      <c r="C49" s="4" t="s">
        <v>40</v>
      </c>
      <c r="D49" s="4">
        <v>411.48</v>
      </c>
      <c r="E49" s="4">
        <v>14081136501</v>
      </c>
      <c r="F49" s="4"/>
      <c r="G49" s="4"/>
    </row>
    <row r="50" spans="1:7" x14ac:dyDescent="0.25">
      <c r="A50" s="32" t="s">
        <v>41</v>
      </c>
      <c r="B50" s="4" t="s">
        <v>39</v>
      </c>
      <c r="C50" s="4" t="s">
        <v>40</v>
      </c>
      <c r="D50" s="4">
        <v>425.51</v>
      </c>
      <c r="E50" s="29">
        <v>15062036601</v>
      </c>
      <c r="F50" s="25">
        <v>42717</v>
      </c>
      <c r="G50" s="4"/>
    </row>
    <row r="51" spans="1:7" x14ac:dyDescent="0.25">
      <c r="A51" s="13" t="s">
        <v>70</v>
      </c>
      <c r="B51" s="4" t="s">
        <v>71</v>
      </c>
      <c r="C51" s="4" t="s">
        <v>40</v>
      </c>
      <c r="D51" s="4">
        <v>387.45</v>
      </c>
      <c r="E51" s="29">
        <v>12040735701</v>
      </c>
      <c r="F51" s="4"/>
      <c r="G51" s="4"/>
    </row>
    <row r="52" spans="1:7" x14ac:dyDescent="0.25">
      <c r="A52" s="13" t="s">
        <v>59</v>
      </c>
      <c r="B52" s="4" t="s">
        <v>60</v>
      </c>
      <c r="C52" s="4" t="s">
        <v>40</v>
      </c>
      <c r="D52" s="4">
        <v>297.32</v>
      </c>
      <c r="E52" s="29">
        <v>14120335301</v>
      </c>
      <c r="F52" s="4"/>
      <c r="G52" s="4"/>
    </row>
    <row r="53" spans="1:7" x14ac:dyDescent="0.25">
      <c r="A53" s="13" t="s">
        <v>62</v>
      </c>
      <c r="B53" s="4" t="s">
        <v>61</v>
      </c>
      <c r="C53" s="4" t="s">
        <v>40</v>
      </c>
      <c r="D53" s="4">
        <v>619.73</v>
      </c>
      <c r="E53" s="29">
        <v>13121736701</v>
      </c>
      <c r="F53" s="4"/>
      <c r="G53" s="4"/>
    </row>
    <row r="54" spans="1:7" x14ac:dyDescent="0.25">
      <c r="A54" s="13" t="s">
        <v>53</v>
      </c>
      <c r="B54" s="4" t="s">
        <v>46</v>
      </c>
      <c r="C54" s="4" t="s">
        <v>40</v>
      </c>
      <c r="D54" s="4">
        <v>353.44</v>
      </c>
      <c r="E54" s="29">
        <v>14081335401</v>
      </c>
      <c r="F54" s="25">
        <v>42718</v>
      </c>
      <c r="G54" s="4"/>
    </row>
    <row r="55" spans="1:7" x14ac:dyDescent="0.25">
      <c r="A55" s="13" t="s">
        <v>44</v>
      </c>
      <c r="B55" s="4" t="s">
        <v>45</v>
      </c>
      <c r="C55" s="4" t="s">
        <v>40</v>
      </c>
      <c r="D55" s="4">
        <v>468.58</v>
      </c>
      <c r="E55" s="29">
        <v>16022036802</v>
      </c>
      <c r="F55" s="25">
        <v>42718</v>
      </c>
      <c r="G55" s="4"/>
    </row>
    <row r="56" spans="1:7" x14ac:dyDescent="0.25">
      <c r="A56" s="13" t="s">
        <v>79</v>
      </c>
      <c r="B56" s="4" t="s">
        <v>80</v>
      </c>
      <c r="C56" s="4" t="s">
        <v>40</v>
      </c>
      <c r="D56" s="4">
        <v>353.44</v>
      </c>
      <c r="E56" s="34">
        <v>12042035501</v>
      </c>
      <c r="F56" s="4"/>
      <c r="G56" s="4"/>
    </row>
    <row r="57" spans="1:7" x14ac:dyDescent="0.25">
      <c r="A57" s="13" t="s">
        <v>73</v>
      </c>
      <c r="B57" s="4" t="s">
        <v>74</v>
      </c>
      <c r="C57" s="4" t="s">
        <v>40</v>
      </c>
      <c r="D57" s="4">
        <v>371.47</v>
      </c>
      <c r="E57" s="29">
        <v>14041835601</v>
      </c>
      <c r="F57" s="4"/>
      <c r="G57" s="4"/>
    </row>
    <row r="58" spans="1:7" x14ac:dyDescent="0.25">
      <c r="A58" s="13" t="s">
        <v>56</v>
      </c>
      <c r="B58" s="4" t="s">
        <v>49</v>
      </c>
      <c r="C58" s="4" t="s">
        <v>40</v>
      </c>
      <c r="D58" s="4">
        <v>354.37</v>
      </c>
      <c r="E58" s="29">
        <v>13051035101</v>
      </c>
      <c r="F58" s="4"/>
      <c r="G58" s="4"/>
    </row>
    <row r="59" spans="1:7" x14ac:dyDescent="0.25">
      <c r="A59" s="13" t="s">
        <v>63</v>
      </c>
      <c r="B59" s="4" t="s">
        <v>72</v>
      </c>
      <c r="C59" s="4" t="s">
        <v>40</v>
      </c>
      <c r="D59" s="4">
        <v>337.39</v>
      </c>
      <c r="E59" s="29">
        <v>14011035801</v>
      </c>
      <c r="F59" s="4"/>
      <c r="G59" s="4"/>
    </row>
    <row r="60" spans="1:7" x14ac:dyDescent="0.25">
      <c r="A60" s="13" t="s">
        <v>57</v>
      </c>
      <c r="B60" s="4" t="s">
        <v>50</v>
      </c>
      <c r="C60" s="4" t="s">
        <v>40</v>
      </c>
      <c r="D60" s="4">
        <v>368.4</v>
      </c>
      <c r="E60" s="29">
        <v>16011335201</v>
      </c>
      <c r="F60" s="4"/>
      <c r="G60" s="4"/>
    </row>
    <row r="61" spans="1:7" x14ac:dyDescent="0.25">
      <c r="A61" s="13" t="s">
        <v>58</v>
      </c>
      <c r="B61" s="4" t="s">
        <v>51</v>
      </c>
      <c r="C61" s="4" t="s">
        <v>40</v>
      </c>
      <c r="D61" s="4">
        <v>648.79999999999995</v>
      </c>
      <c r="E61" s="29">
        <v>15062436401</v>
      </c>
      <c r="F61" s="4"/>
      <c r="G61" s="4"/>
    </row>
    <row r="62" spans="1:7" x14ac:dyDescent="0.25">
      <c r="A62" s="13" t="s">
        <v>64</v>
      </c>
      <c r="B62" s="4" t="s">
        <v>65</v>
      </c>
      <c r="C62" s="4" t="s">
        <v>40</v>
      </c>
      <c r="D62" s="4">
        <v>383.47</v>
      </c>
      <c r="E62" s="29">
        <v>16042736102</v>
      </c>
      <c r="F62" s="4"/>
      <c r="G62" s="4"/>
    </row>
    <row r="63" spans="1:7" x14ac:dyDescent="0.25">
      <c r="A63" s="13" t="s">
        <v>42</v>
      </c>
      <c r="B63" s="4" t="s">
        <v>43</v>
      </c>
      <c r="C63" s="4" t="s">
        <v>40</v>
      </c>
      <c r="D63" s="4">
        <v>397.5</v>
      </c>
      <c r="E63" s="29">
        <v>15060536202</v>
      </c>
      <c r="F63" s="25">
        <v>42717</v>
      </c>
      <c r="G63" s="4"/>
    </row>
    <row r="64" spans="1:7" x14ac:dyDescent="0.25">
      <c r="A64" s="13" t="s">
        <v>66</v>
      </c>
      <c r="B64" s="4" t="s">
        <v>67</v>
      </c>
      <c r="C64" s="4" t="s">
        <v>40</v>
      </c>
      <c r="D64" s="4">
        <v>339.41</v>
      </c>
      <c r="E64" s="29">
        <v>14030636001</v>
      </c>
      <c r="F64" s="4"/>
      <c r="G64" s="4"/>
    </row>
    <row r="65" spans="1:8" x14ac:dyDescent="0.25">
      <c r="A65" s="13" t="s">
        <v>54</v>
      </c>
      <c r="B65" s="4" t="s">
        <v>47</v>
      </c>
      <c r="C65" s="4" t="s">
        <v>40</v>
      </c>
      <c r="D65" s="4">
        <v>526.61</v>
      </c>
      <c r="E65" s="29">
        <v>16022835903</v>
      </c>
      <c r="F65" s="25">
        <v>42707</v>
      </c>
      <c r="G65" s="4"/>
    </row>
    <row r="66" spans="1:8" x14ac:dyDescent="0.25">
      <c r="A66" s="13" t="s">
        <v>68</v>
      </c>
      <c r="B66" s="4" t="s">
        <v>69</v>
      </c>
      <c r="C66" s="4" t="s">
        <v>40</v>
      </c>
      <c r="D66" s="4">
        <v>459.57</v>
      </c>
      <c r="E66" s="29">
        <v>15051836901</v>
      </c>
      <c r="F66" s="4"/>
      <c r="G66" s="4"/>
    </row>
    <row r="68" spans="1:8" x14ac:dyDescent="0.25">
      <c r="A68" s="12" t="s">
        <v>28</v>
      </c>
    </row>
    <row r="69" spans="1:8" x14ac:dyDescent="0.25">
      <c r="A69" s="4" t="s">
        <v>29</v>
      </c>
      <c r="B69" s="4" t="s">
        <v>30</v>
      </c>
      <c r="C69" s="4"/>
      <c r="D69" s="4"/>
      <c r="E69" s="4"/>
      <c r="F69" s="4" t="s">
        <v>31</v>
      </c>
      <c r="G69" s="4"/>
      <c r="H69" s="4"/>
    </row>
    <row r="70" spans="1:8" x14ac:dyDescent="0.25">
      <c r="A70" s="4"/>
      <c r="B70" s="16"/>
      <c r="C70" s="17"/>
      <c r="D70" s="17"/>
      <c r="E70" s="18"/>
      <c r="F70" s="16"/>
      <c r="G70" s="17"/>
      <c r="H70" s="18"/>
    </row>
    <row r="71" spans="1:8" x14ac:dyDescent="0.25">
      <c r="A71" s="4"/>
      <c r="B71" s="16"/>
      <c r="C71" s="17"/>
      <c r="D71" s="17"/>
      <c r="E71" s="18"/>
      <c r="F71" s="16"/>
      <c r="G71" s="17"/>
      <c r="H71" s="18"/>
    </row>
    <row r="72" spans="1:8" x14ac:dyDescent="0.25">
      <c r="A72" s="4"/>
      <c r="B72" s="16"/>
      <c r="C72" s="17"/>
      <c r="D72" s="17"/>
      <c r="E72" s="18"/>
      <c r="F72" s="16"/>
      <c r="G72" s="17"/>
      <c r="H72" s="18"/>
    </row>
    <row r="73" spans="1:8" x14ac:dyDescent="0.25">
      <c r="A73" s="4"/>
      <c r="B73" s="16"/>
      <c r="C73" s="17"/>
      <c r="D73" s="17"/>
      <c r="E73" s="18"/>
      <c r="F73" s="16"/>
      <c r="G73" s="17"/>
      <c r="H73" s="18"/>
    </row>
    <row r="74" spans="1:8" x14ac:dyDescent="0.25">
      <c r="A74" s="4"/>
      <c r="B74" s="16"/>
      <c r="C74" s="17"/>
      <c r="D74" s="17"/>
      <c r="E74" s="18"/>
      <c r="F74" s="16"/>
      <c r="G74" s="17"/>
      <c r="H74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 Werner</dc:creator>
  <cp:lastModifiedBy>Marshall Werner</cp:lastModifiedBy>
  <dcterms:created xsi:type="dcterms:W3CDTF">2016-10-28T12:11:03Z</dcterms:created>
  <dcterms:modified xsi:type="dcterms:W3CDTF">2016-12-14T18:59:01Z</dcterms:modified>
</cp:coreProperties>
</file>